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0362BD94-4A78-4FA5-BC17-D5624F31F4F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<sst xmlns="http://schemas.openxmlformats.org/spreadsheetml/2006/main" count="1743" uniqueCount="1174">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</sst>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5">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8" fillId="5" borderId="10" xfId="0" applyFont="1" applyFill="1" applyBorder="1" applyAlignment="1" applyProtection="1">
      <alignment horizontal="left" vertical="top" wrapText="1"/>
      <protection hidden="1"/>
    </xf>
    <xf numFmtId="0" fontId="8" fillId="5" borderId="11" xfId="0" applyFont="1" applyFill="1" applyBorder="1" applyAlignment="1" applyProtection="1">
      <alignment horizontal="left" vertical="top" wrapText="1"/>
      <protection hidden="1"/>
    </xf>
    <xf numFmtId="0" fontId="8" fillId="5" borderId="12" xfId="0" applyFont="1" applyFill="1" applyBorder="1" applyAlignment="1" applyProtection="1">
      <alignment horizontal="left" vertical="top"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6" sqref="A26:H26"/>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126</v>
      </c>
      <c r="B10" s="147"/>
      <c r="C10" s="147"/>
      <c r="D10" s="143" t="str">
        <f>VLOOKUP(A10,listado,2,0)</f>
        <v>Técnico/a 1</v>
      </c>
      <c r="E10" s="143"/>
      <c r="F10" s="143"/>
      <c r="G10" s="180" t="str">
        <f>VLOOKUP(A10,listado,3,0)</f>
        <v>Analista Iniciativas Instituto Nacional de Toxicología y Ciencias Forenses (INTCF) Ministerio de Justicia</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o Certificación en el ámbito de analisis funcional de aplicaciones</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5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1 año de experiencia en la realización de proyectos de desarrollo para la transformación digital de la Administración de Justicia</v>
      </c>
      <c r="C21" s="112"/>
      <c r="D21" s="112"/>
      <c r="E21" s="112"/>
      <c r="F21" s="112"/>
      <c r="G21" s="112"/>
      <c r="H21" s="112"/>
      <c r="I21" s="62"/>
      <c r="J21" s="95"/>
      <c r="K21" s="95"/>
      <c r="L21" s="96"/>
    </row>
    <row r="22" spans="1:12" s="2" customFormat="1" ht="60" customHeight="1" thickBot="1" x14ac:dyDescent="0.3">
      <c r="A22" s="49" t="s">
        <v>40</v>
      </c>
      <c r="B22" s="112" t="str">
        <f>VLOOKUP(A10,listado,9,0)</f>
        <v>Al menos 1 año de experiencia en la realización de actividades de análisis funcional para el desarrollo  de iniciativas enmarcadas dentro del Servicio de Información Toxicológica para el Instituto Nacional de Toxicología y Ciencias Forenses (INTCF)</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62.4" customHeight="1" thickBot="1" x14ac:dyDescent="0.3">
      <c r="A24" s="97" t="str">
        <f>VLOOKUP(A10,listado,10,0)</f>
        <v>Al menos 1 año de experiencia en la realización de actividades para la toma de requisitos para el desarrollo  de iniciativas enmarcadas dentro del Servicio de Información Toxicológica para el Instituto Nacional de Toxicología y Ciencias Forenses (INTCF)</v>
      </c>
      <c r="B24" s="98"/>
      <c r="C24" s="98"/>
      <c r="D24" s="98"/>
      <c r="E24" s="98"/>
      <c r="F24" s="98"/>
      <c r="G24" s="98"/>
      <c r="H24" s="99"/>
      <c r="I24" s="62"/>
      <c r="J24" s="95"/>
      <c r="K24" s="95"/>
      <c r="L24" s="96"/>
    </row>
    <row r="25" spans="1:12" s="2" customFormat="1" ht="36" customHeight="1" thickBot="1" x14ac:dyDescent="0.3">
      <c r="A25" s="202" t="str">
        <f>VLOOKUP(A10,listado,11,0)</f>
        <v xml:space="preserve">Al menos  1 año de experiencia utilizando  JIRA para el  control y seguimiento de proyectos
</v>
      </c>
      <c r="B25" s="203"/>
      <c r="C25" s="203"/>
      <c r="D25" s="203"/>
      <c r="E25" s="203"/>
      <c r="F25" s="203"/>
      <c r="G25" s="203"/>
      <c r="H25" s="204"/>
      <c r="I25" s="62"/>
      <c r="J25" s="95"/>
      <c r="K25" s="95"/>
      <c r="L25" s="96"/>
    </row>
    <row r="26" spans="1:12" s="2" customFormat="1" ht="70.2" customHeight="1" thickBot="1" x14ac:dyDescent="0.3">
      <c r="A26" s="97" t="str">
        <f>VLOOKUP(A10,listado,12,0)</f>
        <v>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v>
      </c>
      <c r="B26" s="98"/>
      <c r="C26" s="98"/>
      <c r="D26" s="98"/>
      <c r="E26" s="98"/>
      <c r="F26" s="98"/>
      <c r="G26" s="98"/>
      <c r="H26" s="99"/>
      <c r="I26" s="62"/>
      <c r="J26" s="95"/>
      <c r="K26" s="95"/>
      <c r="L26" s="96"/>
    </row>
    <row r="27" spans="1:12" s="2" customFormat="1" ht="49.8" customHeight="1" thickBot="1" x14ac:dyDescent="0.3">
      <c r="A27" s="97">
        <f>VLOOKUP(A10,listado,13,0)</f>
        <v>0</v>
      </c>
      <c r="B27" s="98"/>
      <c r="C27" s="98"/>
      <c r="D27" s="98"/>
      <c r="E27" s="98"/>
      <c r="F27" s="98"/>
      <c r="G27" s="98"/>
      <c r="H27" s="99"/>
      <c r="I27" s="62"/>
      <c r="J27" s="95"/>
      <c r="K27" s="95"/>
      <c r="L27" s="96"/>
    </row>
    <row r="28" spans="1:12" s="2" customFormat="1" ht="49.8" customHeight="1" thickBot="1" x14ac:dyDescent="0.3">
      <c r="A28" s="202">
        <f>VLOOKUP(A10,listado,14,0)</f>
        <v>0</v>
      </c>
      <c r="B28" s="203"/>
      <c r="C28" s="203"/>
      <c r="D28" s="203"/>
      <c r="E28" s="203"/>
      <c r="F28" s="203"/>
      <c r="G28" s="203"/>
      <c r="H28" s="204"/>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XL3foXPXo7+NpC/elGcxIogMZTjKrrG4BrxEuwn2/po6GEnoLowA1H8racsIrq1wdvEqX65qG2KwsB3wAX9boQ==" saltValue="5/jCtVZwnXNZ5c0Iymlfx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2024-04-26T17:53:41Z</dcterms:modified>
</cp:coreProperties>
</file>